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360" yWindow="0" windowWidth="21840" windowHeight="10035"/>
  </bookViews>
  <sheets>
    <sheet name="приложение 1" sheetId="4" r:id="rId1"/>
    <sheet name="приложение 1.1" sheetId="8" r:id="rId2"/>
  </sheets>
  <calcPr calcId="145621"/>
</workbook>
</file>

<file path=xl/calcChain.xml><?xml version="1.0" encoding="utf-8"?>
<calcChain xmlns="http://schemas.openxmlformats.org/spreadsheetml/2006/main">
  <c r="G63" i="4" l="1"/>
  <c r="G64" i="4"/>
  <c r="G62" i="4"/>
  <c r="B33" i="4"/>
  <c r="E10" i="8" l="1"/>
  <c r="B10" i="8"/>
  <c r="B24" i="4" l="1"/>
  <c r="F44" i="4" l="1"/>
  <c r="G44" i="4" s="1"/>
  <c r="F35" i="4" l="1"/>
  <c r="G35" i="4" s="1"/>
  <c r="F36" i="4"/>
  <c r="G36" i="4" s="1"/>
  <c r="F37" i="4"/>
  <c r="F38" i="4"/>
  <c r="F42" i="4"/>
  <c r="F43" i="4"/>
  <c r="B25" i="4"/>
  <c r="D33" i="4" l="1"/>
  <c r="G24" i="4"/>
  <c r="G25" i="4"/>
  <c r="C33" i="4" l="1"/>
  <c r="C45" i="4" s="1"/>
  <c r="D45" i="4"/>
  <c r="E33" i="4"/>
  <c r="G42" i="4"/>
  <c r="C34" i="4"/>
  <c r="E34" i="4"/>
  <c r="F34" i="4" s="1"/>
  <c r="E45" i="4"/>
  <c r="B34" i="4"/>
  <c r="B45" i="4"/>
  <c r="G34" i="4" l="1"/>
  <c r="E24" i="4"/>
  <c r="F11" i="4"/>
  <c r="F12" i="4"/>
  <c r="G12" i="4" s="1"/>
  <c r="F13" i="4"/>
  <c r="G13" i="4" s="1"/>
  <c r="F14" i="4"/>
  <c r="G14" i="4" s="1"/>
  <c r="F15" i="4"/>
  <c r="G15" i="4" s="1"/>
  <c r="F16" i="4"/>
  <c r="G16" i="4" s="1"/>
  <c r="F17" i="4"/>
  <c r="G17" i="4" s="1"/>
  <c r="F18" i="4"/>
  <c r="G18" i="4" s="1"/>
  <c r="F19" i="4"/>
  <c r="G19" i="4" s="1"/>
  <c r="F20" i="4"/>
  <c r="G20" i="4" s="1"/>
  <c r="F21" i="4"/>
  <c r="G21" i="4" s="1"/>
  <c r="F22" i="4"/>
  <c r="G22" i="4" s="1"/>
  <c r="F23" i="4"/>
  <c r="G23" i="4" s="1"/>
  <c r="E26" i="4"/>
  <c r="D26" i="4"/>
  <c r="F69" i="4"/>
  <c r="G69" i="4" s="1"/>
  <c r="F68" i="4"/>
  <c r="G68" i="4" s="1"/>
  <c r="F67" i="4"/>
  <c r="G67" i="4" s="1"/>
  <c r="F66" i="4"/>
  <c r="G66" i="4" s="1"/>
  <c r="F61" i="4"/>
  <c r="G61" i="4" s="1"/>
  <c r="F60" i="4"/>
  <c r="G60" i="4" s="1"/>
  <c r="F59" i="4"/>
  <c r="G59" i="4" s="1"/>
  <c r="F58" i="4"/>
  <c r="G58" i="4" s="1"/>
  <c r="F57" i="4"/>
  <c r="G57" i="4" s="1"/>
  <c r="F56" i="4"/>
  <c r="E55" i="4"/>
  <c r="D55" i="4"/>
  <c r="F54" i="4"/>
  <c r="G54" i="4" s="1"/>
  <c r="F53" i="4"/>
  <c r="E52" i="4"/>
  <c r="D52" i="4"/>
  <c r="D50" i="4" s="1"/>
  <c r="B52" i="4"/>
  <c r="B50" i="4" s="1"/>
  <c r="F51" i="4"/>
  <c r="G51" i="4" s="1"/>
  <c r="G49" i="4"/>
  <c r="G48" i="4"/>
  <c r="G43" i="4"/>
  <c r="F41" i="4"/>
  <c r="F40" i="4"/>
  <c r="F39" i="4"/>
  <c r="G39" i="4" s="1"/>
  <c r="F32" i="4"/>
  <c r="G32" i="4" s="1"/>
  <c r="G31" i="4"/>
  <c r="F30" i="4"/>
  <c r="G30" i="4" s="1"/>
  <c r="F29" i="4"/>
  <c r="G29" i="4" s="1"/>
  <c r="G28" i="4"/>
  <c r="F27" i="4"/>
  <c r="G27" i="4" s="1"/>
  <c r="E10" i="4"/>
  <c r="D10" i="4"/>
  <c r="B10" i="4"/>
  <c r="B9" i="4" s="1"/>
  <c r="G40" i="4" l="1"/>
  <c r="F55" i="4"/>
  <c r="G55" i="4" s="1"/>
  <c r="F26" i="4"/>
  <c r="G26" i="4" s="1"/>
  <c r="F10" i="8"/>
  <c r="F10" i="4"/>
  <c r="E9" i="4"/>
  <c r="D9" i="4"/>
  <c r="E50" i="4"/>
  <c r="F52" i="4"/>
  <c r="G52" i="4" s="1"/>
  <c r="G50" i="4" s="1"/>
  <c r="G53" i="4"/>
  <c r="G56" i="4"/>
  <c r="G11" i="4"/>
  <c r="G41" i="4"/>
  <c r="F50" i="4" l="1"/>
  <c r="G38" i="4"/>
  <c r="F9" i="4"/>
  <c r="G9" i="4" s="1"/>
  <c r="B46" i="4"/>
  <c r="F33" i="4" l="1"/>
  <c r="F45" i="4" s="1"/>
  <c r="G37" i="4"/>
  <c r="G33" i="4" s="1"/>
  <c r="G47" i="4"/>
  <c r="G45" i="4" l="1"/>
  <c r="G46" i="4" s="1"/>
</calcChain>
</file>

<file path=xl/sharedStrings.xml><?xml version="1.0" encoding="utf-8"?>
<sst xmlns="http://schemas.openxmlformats.org/spreadsheetml/2006/main" count="111" uniqueCount="92">
  <si>
    <t>Приложение 1</t>
  </si>
  <si>
    <t>Свод изменений к проекту решения о внесении изменений 
в бюджет муниципального района (городского округа) Республики Башкортостан 
на 2018 год и на плановый период 2019 и 2020 годов</t>
  </si>
  <si>
    <t>ПОКАЗАТЕЛИ</t>
  </si>
  <si>
    <t>Текущий финансовый год</t>
  </si>
  <si>
    <t>Примечание 
(краткое обоснование изменений)</t>
  </si>
  <si>
    <t>Изменения, предусмотренные проектом</t>
  </si>
  <si>
    <t>Бюджетные ассигнования 
с учетом проекта</t>
  </si>
  <si>
    <t>Увеличение (+)</t>
  </si>
  <si>
    <t>Уменьшение (-)</t>
  </si>
  <si>
    <t>Всего</t>
  </si>
  <si>
    <t>7</t>
  </si>
  <si>
    <t>ДОХОДЫ БЮДЖЕТА</t>
  </si>
  <si>
    <t>ИТОГО ДОХОДОВ</t>
  </si>
  <si>
    <t>НАЛОГОВЫЕ И НЕНАЛОГОВЫЕ ДОХОДЫ</t>
  </si>
  <si>
    <t>Налог на прибыль организаций</t>
  </si>
  <si>
    <t>Налог на доходы физических лиц</t>
  </si>
  <si>
    <t>Акцизы</t>
  </si>
  <si>
    <t>Упрощенная система налогообложения</t>
  </si>
  <si>
    <t>Налог на вмененный доход</t>
  </si>
  <si>
    <t>Единый сельскохозяйственный налог</t>
  </si>
  <si>
    <t>Налог на имущество физических лиц</t>
  </si>
  <si>
    <t>Земельный налог</t>
  </si>
  <si>
    <t>Прочие налоговые доходы</t>
  </si>
  <si>
    <t>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</si>
  <si>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</si>
  <si>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Федерации, всего</t>
  </si>
  <si>
    <t>Дотации, в т.ч.</t>
  </si>
  <si>
    <t>на выравнивание бюджетной обеспеченности</t>
  </si>
  <si>
    <t>на поддержку мер по обеспечению сбалансированности бюджетов</t>
  </si>
  <si>
    <t>Субсидии, в т.ч.</t>
  </si>
  <si>
    <t>капитального характера</t>
  </si>
  <si>
    <t>Субвенции</t>
  </si>
  <si>
    <t>Иные межбюджетные трансферты</t>
  </si>
  <si>
    <t>РАСХОДЫ  БЮДЖЕТА</t>
  </si>
  <si>
    <t>ИТОГО РАСХОДОВ</t>
  </si>
  <si>
    <t>Итого расходов без учёта безвозмездных поступлений</t>
  </si>
  <si>
    <t>Профицит (+)/дефицит (-)</t>
  </si>
  <si>
    <t>Уровень дефицита бюджета к налоговым и неналоговым доходам, %</t>
  </si>
  <si>
    <t>Уровень дефицита бюджета к налоговым и неналоговым доходам с учетом Бюджетного кодекса Российской Федерации, %</t>
  </si>
  <si>
    <t>ИТОГО ИСТОЧНИКИ ФИНАНСИРОВАНИЯ ДЕФИЦИТОВ БЮДЖЕТОВ</t>
  </si>
  <si>
    <t>Долговые обязательства в цен.бумагах</t>
  </si>
  <si>
    <t>Бюджетные кредит, полученные от других бюджетов</t>
  </si>
  <si>
    <t xml:space="preserve"> - получение бюджетных кредитов</t>
  </si>
  <si>
    <t xml:space="preserve"> - погашение бюджетных кредитов</t>
  </si>
  <si>
    <t>Кредиты, полученные от кредитных организаций</t>
  </si>
  <si>
    <t xml:space="preserve"> - получение кредитов от кредитных организаций</t>
  </si>
  <si>
    <t xml:space="preserve"> - погашение кредитов от кредитных организаций</t>
  </si>
  <si>
    <t>Исполнение муниципальных гарантий</t>
  </si>
  <si>
    <t>Акции и иные формы участия в капитале</t>
  </si>
  <si>
    <t>Прочие источники финансирования дефицита бюджета</t>
  </si>
  <si>
    <t>Изменение остатков средств бюджета</t>
  </si>
  <si>
    <t>Остатки средств бюджетов всего, в том числе:</t>
  </si>
  <si>
    <t>остатки целевых средств</t>
  </si>
  <si>
    <t>остатки нецелевых средств</t>
  </si>
  <si>
    <t>СПРАВОЧНО:</t>
  </si>
  <si>
    <t>Верхний предел муниципального долга на конец года, в том числе</t>
  </si>
  <si>
    <t>кредиты кредитных организаций</t>
  </si>
  <si>
    <t>бюджетные кредиты</t>
  </si>
  <si>
    <t>верхний предел долга по муниципальным гарантиям на конец года</t>
  </si>
  <si>
    <t>Направление расходов за счет остатков средств</t>
  </si>
  <si>
    <t>Уточненный бюджет 
 (в соответствии с принятыми решениями)</t>
  </si>
  <si>
    <t>8</t>
  </si>
  <si>
    <t>х</t>
  </si>
  <si>
    <t>Направление расходов за счет остатков средств на начало года, в том числе:</t>
  </si>
  <si>
    <t>Справочно:</t>
  </si>
  <si>
    <t>Приложение 1.1</t>
  </si>
  <si>
    <t>Госпошлина</t>
  </si>
  <si>
    <t>Доходы от продажи материальных и нематериальных доходов</t>
  </si>
  <si>
    <t xml:space="preserve">Общегосударственные расходы </t>
  </si>
  <si>
    <t>Глава муниципального образования</t>
  </si>
  <si>
    <t>Аппарат органов государственной власти Республики Башкортостан</t>
  </si>
  <si>
    <t>Резервный фонд Правительства Республики Башкортостан</t>
  </si>
  <si>
    <t>Обеспечение деятельности  подведомственных учреждений</t>
  </si>
  <si>
    <t>Дорожное хозяйство</t>
  </si>
  <si>
    <t>Другие вопросы в области национальной экономики</t>
  </si>
  <si>
    <t>Другие вопросы в области охраны окружающей среды</t>
  </si>
  <si>
    <t>Аренда</t>
  </si>
  <si>
    <t>Первоначальный бюджет 
(Бюджетные ассигнования 
на 1 января 2021 г. в соответствии с решениями)</t>
  </si>
  <si>
    <t>Другие вопросы в области в области культуры, кинемотографии</t>
  </si>
  <si>
    <t>Остаток на 01.01.2021 год</t>
  </si>
  <si>
    <t xml:space="preserve">Задолженность перед ООО "РСУ" за погрузку и уборку мусора </t>
  </si>
  <si>
    <t>(в рублях)</t>
  </si>
  <si>
    <t xml:space="preserve">Изменения в соответствии с решением от ___________ 2021 года №  </t>
  </si>
  <si>
    <t>задолженность перед ООО "РСУ" за погрузку и уборку ТКО с мест накоплений</t>
  </si>
  <si>
    <t>Глава сельского поселения                                                   С.М.Надырбаев</t>
  </si>
  <si>
    <t>Глава сельского поселения                                                  С.М.Надырбаев</t>
  </si>
  <si>
    <t>ООО "Геосервис" за кадастровые работы</t>
  </si>
  <si>
    <t>приобретение оргтехники, запчастей</t>
  </si>
  <si>
    <t>За уличное освещение (Реальные дела)</t>
  </si>
  <si>
    <t>Жилищно-коммунальное хозяйство</t>
  </si>
  <si>
    <t>Национальная оборона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</si>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</sst>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#,##0.0"/>
    <numFmt numFmtId="167" formatCode="#,##0_ ;\-#,##0\ "/>
  </numFmts>
  <fonts count="24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i/>
      <sz val="12"/>
      <color indexed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trike/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5">
    <xf numFmtId="0" fontId="0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1" fillId="0" borderId="0"/>
    <xf numFmtId="0" fontId="7" fillId="0" borderId="0"/>
    <xf numFmtId="0" fontId="1" fillId="0" borderId="0"/>
    <xf numFmtId="0" fontId="9" fillId="0" borderId="0"/>
    <xf numFmtId="0" fontId="1" fillId="0" borderId="0"/>
  </cellStyleXfs>
  <cellXfs count="125">
    <xf numFmtId="0" fontId="0" fillId="0" borderId="0" xfId="0"/>
    <xf numFmtId="3" fontId="3" fillId="0" borderId="0" xfId="0" applyNumberFormat="1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wrapText="1"/>
    </xf>
    <xf numFmtId="3" fontId="10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wrapText="1"/>
    </xf>
    <xf numFmtId="167" fontId="3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>
      <alignment horizontal="right" vertical="top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12" fillId="0" borderId="6" xfId="0" applyNumberFormat="1" applyFont="1" applyFill="1" applyBorder="1" applyAlignment="1">
      <alignment horizontal="right" vertical="top" wrapText="1"/>
    </xf>
    <xf numFmtId="3" fontId="13" fillId="0" borderId="1" xfId="0" applyNumberFormat="1" applyFont="1" applyFill="1" applyBorder="1" applyAlignment="1">
      <alignment horizontal="right" vertical="top" wrapText="1"/>
    </xf>
    <xf numFmtId="164" fontId="13" fillId="0" borderId="1" xfId="0" applyNumberFormat="1" applyFont="1" applyFill="1" applyBorder="1" applyAlignment="1">
      <alignment horizontal="right" vertical="top" wrapText="1"/>
    </xf>
    <xf numFmtId="0" fontId="12" fillId="0" borderId="1" xfId="0" applyNumberFormat="1" applyFont="1" applyFill="1" applyBorder="1" applyAlignment="1">
      <alignment horizontal="right" vertical="top" wrapText="1"/>
    </xf>
    <xf numFmtId="49" fontId="14" fillId="0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3" fontId="4" fillId="0" borderId="6" xfId="0" applyNumberFormat="1" applyFont="1" applyFill="1" applyBorder="1" applyAlignment="1">
      <alignment horizontal="righ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3" fontId="3" fillId="0" borderId="6" xfId="0" applyNumberFormat="1" applyFont="1" applyFill="1" applyBorder="1" applyAlignment="1">
      <alignment horizontal="right" vertical="top" wrapText="1"/>
    </xf>
    <xf numFmtId="49" fontId="15" fillId="0" borderId="1" xfId="0" applyNumberFormat="1" applyFont="1" applyFill="1" applyBorder="1" applyAlignment="1">
      <alignment horizontal="left" vertical="top" wrapText="1"/>
    </xf>
    <xf numFmtId="3" fontId="16" fillId="0" borderId="6" xfId="0" applyNumberFormat="1" applyFont="1" applyFill="1" applyBorder="1" applyAlignment="1">
      <alignment horizontal="right" vertical="top"/>
    </xf>
    <xf numFmtId="3" fontId="3" fillId="0" borderId="1" xfId="0" applyNumberFormat="1" applyFont="1" applyFill="1" applyBorder="1" applyAlignment="1">
      <alignment horizontal="right" vertical="top" wrapText="1"/>
    </xf>
    <xf numFmtId="3" fontId="16" fillId="0" borderId="1" xfId="0" applyNumberFormat="1" applyFont="1" applyFill="1" applyBorder="1" applyAlignment="1">
      <alignment horizontal="right" vertical="top"/>
    </xf>
    <xf numFmtId="3" fontId="16" fillId="0" borderId="6" xfId="0" applyNumberFormat="1" applyFont="1" applyFill="1" applyBorder="1" applyAlignment="1">
      <alignment horizontal="right" vertical="top" wrapText="1"/>
    </xf>
    <xf numFmtId="3" fontId="16" fillId="0" borderId="1" xfId="0" applyNumberFormat="1" applyFont="1" applyFill="1" applyBorder="1" applyAlignment="1">
      <alignment horizontal="right" vertical="top" wrapText="1"/>
    </xf>
    <xf numFmtId="0" fontId="10" fillId="0" borderId="1" xfId="0" applyNumberFormat="1" applyFont="1" applyFill="1" applyBorder="1" applyAlignment="1">
      <alignment horizontal="left" vertical="top" wrapText="1"/>
    </xf>
    <xf numFmtId="49" fontId="14" fillId="0" borderId="2" xfId="0" applyNumberFormat="1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right" vertical="top"/>
    </xf>
    <xf numFmtId="49" fontId="14" fillId="0" borderId="2" xfId="0" applyNumberFormat="1" applyFont="1" applyFill="1" applyBorder="1" applyAlignment="1">
      <alignment vertical="top" wrapText="1"/>
    </xf>
    <xf numFmtId="49" fontId="14" fillId="0" borderId="1" xfId="0" applyNumberFormat="1" applyFont="1" applyFill="1" applyBorder="1" applyAlignment="1">
      <alignment vertical="top" wrapText="1"/>
    </xf>
    <xf numFmtId="3" fontId="10" fillId="0" borderId="1" xfId="0" applyNumberFormat="1" applyFont="1" applyFill="1" applyBorder="1" applyAlignment="1">
      <alignment horizontal="right" vertical="top"/>
    </xf>
    <xf numFmtId="3" fontId="10" fillId="0" borderId="1" xfId="0" applyNumberFormat="1" applyFont="1" applyFill="1" applyBorder="1" applyAlignment="1">
      <alignment horizontal="right" vertical="top" wrapText="1"/>
    </xf>
    <xf numFmtId="0" fontId="17" fillId="0" borderId="1" xfId="0" applyNumberFormat="1" applyFont="1" applyFill="1" applyBorder="1" applyAlignment="1">
      <alignment horizontal="left" vertical="top" wrapText="1"/>
    </xf>
    <xf numFmtId="3" fontId="17" fillId="0" borderId="1" xfId="0" applyNumberFormat="1" applyFont="1" applyFill="1" applyBorder="1" applyAlignment="1">
      <alignment horizontal="right" vertical="top"/>
    </xf>
    <xf numFmtId="3" fontId="17" fillId="0" borderId="1" xfId="0" applyNumberFormat="1" applyFont="1" applyFill="1" applyBorder="1" applyAlignment="1">
      <alignment horizontal="right" vertical="top" wrapText="1"/>
    </xf>
    <xf numFmtId="0" fontId="18" fillId="0" borderId="1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right" vertical="top" wrapText="1"/>
    </xf>
    <xf numFmtId="3" fontId="19" fillId="0" borderId="1" xfId="0" applyNumberFormat="1" applyFont="1" applyFill="1" applyBorder="1" applyAlignment="1">
      <alignment horizontal="right" vertical="top" wrapText="1"/>
    </xf>
    <xf numFmtId="49" fontId="14" fillId="0" borderId="4" xfId="0" applyNumberFormat="1" applyFont="1" applyFill="1" applyBorder="1" applyAlignment="1">
      <alignment horizontal="left" vertical="top" wrapText="1"/>
    </xf>
    <xf numFmtId="49" fontId="20" fillId="0" borderId="1" xfId="0" applyNumberFormat="1" applyFont="1" applyFill="1" applyBorder="1" applyAlignment="1">
      <alignment horizontal="left" vertical="top" wrapText="1"/>
    </xf>
    <xf numFmtId="3" fontId="21" fillId="0" borderId="1" xfId="1" applyNumberFormat="1" applyFont="1" applyFill="1" applyBorder="1" applyAlignment="1" applyProtection="1">
      <alignment horizontal="left" vertical="top" wrapText="1"/>
      <protection locked="0"/>
    </xf>
    <xf numFmtId="3" fontId="18" fillId="0" borderId="1" xfId="1" applyNumberFormat="1" applyFont="1" applyFill="1" applyBorder="1" applyAlignment="1" applyProtection="1">
      <alignment horizontal="left" vertical="top" wrapText="1"/>
      <protection locked="0"/>
    </xf>
    <xf numFmtId="3" fontId="4" fillId="0" borderId="1" xfId="0" applyNumberFormat="1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vertical="top" wrapText="1"/>
    </xf>
    <xf numFmtId="0" fontId="22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49" fontId="14" fillId="0" borderId="4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left" vertical="top" wrapText="1"/>
    </xf>
    <xf numFmtId="164" fontId="10" fillId="0" borderId="0" xfId="0" applyNumberFormat="1" applyFont="1" applyFill="1" applyBorder="1" applyAlignment="1">
      <alignment horizontal="left" vertical="top" wrapText="1"/>
    </xf>
    <xf numFmtId="167" fontId="23" fillId="0" borderId="0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164" fontId="10" fillId="0" borderId="0" xfId="0" applyNumberFormat="1" applyFont="1" applyFill="1" applyBorder="1" applyAlignment="1">
      <alignment horizontal="right" vertical="center" wrapText="1"/>
    </xf>
    <xf numFmtId="49" fontId="14" fillId="0" borderId="0" xfId="0" applyNumberFormat="1" applyFont="1" applyFill="1" applyAlignment="1">
      <alignment horizontal="left" vertical="top" wrapText="1"/>
    </xf>
    <xf numFmtId="3" fontId="3" fillId="0" borderId="0" xfId="2" applyNumberFormat="1" applyFont="1" applyFill="1" applyBorder="1" applyAlignment="1">
      <alignment horizontal="left" vertical="top" wrapText="1"/>
    </xf>
    <xf numFmtId="3" fontId="3" fillId="0" borderId="0" xfId="2" applyNumberFormat="1" applyFont="1" applyFill="1" applyBorder="1" applyAlignment="1">
      <alignment wrapText="1"/>
    </xf>
    <xf numFmtId="3" fontId="10" fillId="0" borderId="0" xfId="2" applyNumberFormat="1" applyFont="1" applyFill="1" applyBorder="1" applyAlignment="1">
      <alignment wrapText="1"/>
    </xf>
    <xf numFmtId="49" fontId="3" fillId="0" borderId="0" xfId="2" applyNumberFormat="1" applyFont="1" applyFill="1" applyBorder="1" applyAlignment="1">
      <alignment horizontal="right" vertical="top" wrapText="1"/>
    </xf>
    <xf numFmtId="0" fontId="3" fillId="0" borderId="0" xfId="2" applyNumberFormat="1" applyFont="1" applyFill="1" applyBorder="1" applyAlignment="1">
      <alignment horizontal="left" vertical="top" wrapText="1"/>
    </xf>
    <xf numFmtId="164" fontId="3" fillId="0" borderId="0" xfId="2" applyNumberFormat="1" applyFont="1" applyFill="1" applyBorder="1" applyAlignment="1">
      <alignment wrapText="1"/>
    </xf>
    <xf numFmtId="167" fontId="3" fillId="0" borderId="0" xfId="2" applyNumberFormat="1" applyFont="1" applyFill="1" applyBorder="1" applyAlignment="1">
      <alignment wrapText="1"/>
    </xf>
    <xf numFmtId="49" fontId="6" fillId="0" borderId="0" xfId="2" applyNumberFormat="1" applyFont="1" applyFill="1" applyBorder="1" applyAlignment="1">
      <alignment horizontal="right" vertical="top" wrapText="1"/>
    </xf>
    <xf numFmtId="164" fontId="4" fillId="0" borderId="1" xfId="2" applyNumberFormat="1" applyFont="1" applyFill="1" applyBorder="1" applyAlignment="1">
      <alignment horizontal="center" vertical="center" wrapText="1"/>
    </xf>
    <xf numFmtId="164" fontId="3" fillId="0" borderId="1" xfId="2" applyNumberFormat="1" applyFont="1" applyFill="1" applyBorder="1" applyAlignment="1">
      <alignment horizontal="center" vertical="center" wrapText="1"/>
    </xf>
    <xf numFmtId="3" fontId="4" fillId="0" borderId="1" xfId="2" applyNumberFormat="1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>
      <alignment horizontal="center" vertical="center" wrapText="1"/>
    </xf>
    <xf numFmtId="0" fontId="3" fillId="0" borderId="5" xfId="2" applyNumberFormat="1" applyFont="1" applyFill="1" applyBorder="1" applyAlignment="1">
      <alignment horizontal="center" vertical="center" wrapText="1"/>
    </xf>
    <xf numFmtId="3" fontId="3" fillId="0" borderId="4" xfId="2" applyNumberFormat="1" applyFont="1" applyFill="1" applyBorder="1" applyAlignment="1">
      <alignment horizontal="center" vertical="center" wrapText="1"/>
    </xf>
    <xf numFmtId="0" fontId="3" fillId="0" borderId="4" xfId="2" applyNumberFormat="1" applyFont="1" applyFill="1" applyBorder="1" applyAlignment="1">
      <alignment horizontal="center" vertical="center" wrapText="1"/>
    </xf>
    <xf numFmtId="49" fontId="6" fillId="0" borderId="4" xfId="2" applyNumberFormat="1" applyFont="1" applyFill="1" applyBorder="1" applyAlignment="1">
      <alignment horizontal="center" vertical="center" wrapText="1"/>
    </xf>
    <xf numFmtId="3" fontId="19" fillId="0" borderId="1" xfId="2" applyNumberFormat="1" applyFont="1" applyFill="1" applyBorder="1" applyAlignment="1">
      <alignment horizontal="right" vertical="top" wrapText="1"/>
    </xf>
    <xf numFmtId="3" fontId="3" fillId="0" borderId="1" xfId="2" applyNumberFormat="1" applyFont="1" applyFill="1" applyBorder="1" applyAlignment="1">
      <alignment horizontal="right" vertical="top" wrapText="1"/>
    </xf>
    <xf numFmtId="49" fontId="8" fillId="0" borderId="1" xfId="2" applyNumberFormat="1" applyFont="1" applyFill="1" applyBorder="1" applyAlignment="1">
      <alignment horizontal="left" vertical="top" wrapText="1"/>
    </xf>
    <xf numFmtId="3" fontId="4" fillId="0" borderId="1" xfId="2" applyNumberFormat="1" applyFont="1" applyFill="1" applyBorder="1" applyAlignment="1">
      <alignment horizontal="center" vertical="top" wrapText="1"/>
    </xf>
    <xf numFmtId="49" fontId="6" fillId="0" borderId="1" xfId="2" applyNumberFormat="1" applyFont="1" applyFill="1" applyBorder="1" applyAlignment="1">
      <alignment horizontal="left" vertical="top" wrapText="1"/>
    </xf>
    <xf numFmtId="164" fontId="10" fillId="0" borderId="1" xfId="2" applyNumberFormat="1" applyFont="1" applyFill="1" applyBorder="1" applyAlignment="1">
      <alignment wrapText="1"/>
    </xf>
    <xf numFmtId="3" fontId="10" fillId="0" borderId="6" xfId="2" applyNumberFormat="1" applyFont="1" applyFill="1" applyBorder="1" applyAlignment="1">
      <alignment horizontal="center" vertical="top" wrapText="1"/>
    </xf>
    <xf numFmtId="3" fontId="10" fillId="0" borderId="1" xfId="2" applyNumberFormat="1" applyFont="1" applyFill="1" applyBorder="1" applyAlignment="1">
      <alignment horizontal="center" vertical="top" wrapText="1"/>
    </xf>
    <xf numFmtId="3" fontId="3" fillId="0" borderId="0" xfId="2" applyNumberFormat="1" applyFont="1" applyFill="1" applyBorder="1" applyAlignment="1">
      <alignment horizontal="right" vertical="top" wrapText="1"/>
    </xf>
    <xf numFmtId="164" fontId="10" fillId="0" borderId="0" xfId="2" applyNumberFormat="1" applyFont="1" applyFill="1" applyBorder="1" applyAlignment="1">
      <alignment horizontal="left" vertical="top" wrapText="1"/>
    </xf>
    <xf numFmtId="167" fontId="3" fillId="0" borderId="0" xfId="2" applyNumberFormat="1" applyFont="1" applyFill="1" applyBorder="1" applyAlignment="1">
      <alignment horizontal="right" vertical="top" wrapText="1"/>
    </xf>
    <xf numFmtId="49" fontId="14" fillId="0" borderId="0" xfId="2" applyNumberFormat="1" applyFont="1" applyFill="1" applyBorder="1" applyAlignment="1">
      <alignment horizontal="left" vertical="top" wrapText="1"/>
    </xf>
    <xf numFmtId="166" fontId="3" fillId="0" borderId="1" xfId="0" applyNumberFormat="1" applyFont="1" applyFill="1" applyBorder="1" applyAlignment="1">
      <alignment horizontal="right" vertical="top" wrapText="1"/>
    </xf>
    <xf numFmtId="3" fontId="3" fillId="2" borderId="1" xfId="0" applyNumberFormat="1" applyFont="1" applyFill="1" applyBorder="1" applyAlignment="1">
      <alignment horizontal="right" vertical="top" wrapText="1"/>
    </xf>
    <xf numFmtId="3" fontId="10" fillId="2" borderId="1" xfId="0" applyNumberFormat="1" applyFont="1" applyFill="1" applyBorder="1" applyAlignment="1">
      <alignment horizontal="right" vertical="top" wrapText="1"/>
    </xf>
    <xf numFmtId="0" fontId="3" fillId="3" borderId="7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0" borderId="0" xfId="0" applyFont="1"/>
    <xf numFmtId="0" fontId="3" fillId="3" borderId="0" xfId="0" applyFont="1" applyFill="1" applyBorder="1" applyAlignment="1">
      <alignment vertical="center" wrapText="1"/>
    </xf>
    <xf numFmtId="49" fontId="3" fillId="0" borderId="1" xfId="2" applyNumberFormat="1" applyFont="1" applyFill="1" applyBorder="1" applyAlignment="1">
      <alignment horizontal="left" vertical="top" wrapText="1"/>
    </xf>
    <xf numFmtId="3" fontId="4" fillId="0" borderId="1" xfId="0" applyNumberFormat="1" applyFont="1" applyFill="1" applyBorder="1" applyAlignment="1">
      <alignment horizontal="right" vertical="top"/>
    </xf>
    <xf numFmtId="49" fontId="20" fillId="0" borderId="4" xfId="0" applyNumberFormat="1" applyFont="1" applyFill="1" applyBorder="1" applyAlignment="1">
      <alignment vertical="top" wrapText="1"/>
    </xf>
    <xf numFmtId="49" fontId="20" fillId="0" borderId="1" xfId="0" applyNumberFormat="1" applyFont="1" applyFill="1" applyBorder="1" applyAlignment="1">
      <alignment vertical="top" wrapText="1"/>
    </xf>
    <xf numFmtId="3" fontId="4" fillId="0" borderId="6" xfId="2" applyNumberFormat="1" applyFont="1" applyFill="1" applyBorder="1" applyAlignment="1">
      <alignment horizontal="center" vertical="top" wrapText="1"/>
    </xf>
    <xf numFmtId="3" fontId="3" fillId="0" borderId="1" xfId="2" applyNumberFormat="1" applyFont="1" applyFill="1" applyBorder="1" applyAlignment="1">
      <alignment horizontal="center" vertical="top" wrapText="1"/>
    </xf>
    <xf numFmtId="49" fontId="3" fillId="0" borderId="1" xfId="2" applyNumberFormat="1" applyFont="1" applyFill="1" applyBorder="1" applyAlignment="1">
      <alignment vertical="top" wrapText="1"/>
    </xf>
    <xf numFmtId="4" fontId="19" fillId="0" borderId="1" xfId="2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3" fillId="0" borderId="0" xfId="2" applyNumberFormat="1" applyFont="1" applyFill="1" applyAlignment="1">
      <alignment horizontal="left" vertical="top" wrapText="1"/>
    </xf>
    <xf numFmtId="164" fontId="11" fillId="0" borderId="0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64" fontId="11" fillId="0" borderId="0" xfId="2" applyNumberFormat="1" applyFont="1" applyFill="1" applyBorder="1" applyAlignment="1">
      <alignment horizontal="center" vertical="center" wrapText="1"/>
    </xf>
    <xf numFmtId="164" fontId="4" fillId="0" borderId="2" xfId="2" applyNumberFormat="1" applyFont="1" applyFill="1" applyBorder="1" applyAlignment="1">
      <alignment horizontal="center" vertical="center" wrapText="1"/>
    </xf>
    <xf numFmtId="164" fontId="4" fillId="0" borderId="3" xfId="2" applyNumberFormat="1" applyFont="1" applyFill="1" applyBorder="1" applyAlignment="1">
      <alignment horizontal="center" vertical="center" wrapText="1"/>
    </xf>
    <xf numFmtId="164" fontId="4" fillId="0" borderId="4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3" fontId="4" fillId="0" borderId="1" xfId="2" applyNumberFormat="1" applyFont="1" applyFill="1" applyBorder="1" applyAlignment="1">
      <alignment horizontal="center" vertical="center" wrapText="1"/>
    </xf>
    <xf numFmtId="3" fontId="16" fillId="0" borderId="0" xfId="1" applyNumberFormat="1" applyFont="1" applyFill="1" applyBorder="1" applyAlignment="1" applyProtection="1">
      <alignment horizontal="left" vertical="top" wrapText="1"/>
      <protection locked="0"/>
    </xf>
  </cellXfs>
  <cellStyles count="15">
    <cellStyle name="Денежный 2" xfId="1"/>
    <cellStyle name="Обычный" xfId="0" builtinId="0"/>
    <cellStyle name="Обычный 2" xfId="2"/>
    <cellStyle name="Обычный 2 13" xfId="13"/>
    <cellStyle name="Обычный 2 2" xfId="10"/>
    <cellStyle name="Обычный 2 3" xfId="11"/>
    <cellStyle name="Обычный 3" xfId="9"/>
    <cellStyle name="Обычный 3 10" xfId="12"/>
    <cellStyle name="Обычный 4" xfId="14"/>
    <cellStyle name="Стиль 1" xfId="3"/>
    <cellStyle name="Стиль 2" xfId="4"/>
    <cellStyle name="Стиль 3" xfId="5"/>
    <cellStyle name="Стиль 4" xfId="6"/>
    <cellStyle name="Стиль 5" xfId="7"/>
    <cellStyle name="Стиль 6" xfId="8"/>
  </cellStyles>
  <dxfs count="0"/>
  <tableStyles count="0" defaultTableStyle="TableStyleMedium9" defaultPivotStyle="PivotStyleLight16"/>
  <colors>
    <mruColors>
      <color rgb="FFCC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workbookViewId="0">
      <selection activeCell="G62" sqref="G62:G64"/>
    </sheetView>
  </sheetViews>
  <sheetFormatPr defaultRowHeight="12.75" x14ac:dyDescent="0.2"/>
  <cols>
    <col min="1" max="1" width="43.7109375" customWidth="1"/>
    <col min="2" max="2" width="19.42578125" customWidth="1"/>
    <col min="3" max="3" width="21" customWidth="1"/>
    <col min="4" max="4" width="16.42578125" customWidth="1"/>
    <col min="5" max="5" width="12.85546875" customWidth="1"/>
    <col min="6" max="6" width="17" customWidth="1"/>
    <col min="7" max="7" width="19.85546875" customWidth="1"/>
    <col min="8" max="8" width="18" customWidth="1"/>
  </cols>
  <sheetData>
    <row r="1" spans="1:8" ht="15.75" x14ac:dyDescent="0.25">
      <c r="A1" s="1"/>
      <c r="B1" s="2"/>
      <c r="C1" s="2"/>
      <c r="D1" s="3"/>
      <c r="E1" s="3"/>
      <c r="F1" s="3"/>
      <c r="G1" s="3"/>
      <c r="H1" s="4" t="s">
        <v>0</v>
      </c>
    </row>
    <row r="2" spans="1:8" ht="20.25" x14ac:dyDescent="0.2">
      <c r="A2" s="110" t="s">
        <v>1</v>
      </c>
      <c r="B2" s="110"/>
      <c r="C2" s="110"/>
      <c r="D2" s="110"/>
      <c r="E2" s="110"/>
      <c r="F2" s="110"/>
      <c r="G2" s="110"/>
      <c r="H2" s="110"/>
    </row>
    <row r="3" spans="1:8" ht="15.75" x14ac:dyDescent="0.25">
      <c r="A3" s="5"/>
      <c r="B3" s="6"/>
      <c r="C3" s="6"/>
      <c r="D3" s="7"/>
      <c r="E3" s="6"/>
      <c r="F3" s="6"/>
      <c r="G3" s="6"/>
      <c r="H3" s="8" t="s">
        <v>81</v>
      </c>
    </row>
    <row r="4" spans="1:8" ht="15.75" x14ac:dyDescent="0.2">
      <c r="A4" s="111" t="s">
        <v>2</v>
      </c>
      <c r="B4" s="114" t="s">
        <v>3</v>
      </c>
      <c r="C4" s="114"/>
      <c r="D4" s="114"/>
      <c r="E4" s="114"/>
      <c r="F4" s="114"/>
      <c r="G4" s="114"/>
      <c r="H4" s="115" t="s">
        <v>4</v>
      </c>
    </row>
    <row r="5" spans="1:8" ht="15.75" x14ac:dyDescent="0.2">
      <c r="A5" s="112"/>
      <c r="B5" s="114" t="s">
        <v>77</v>
      </c>
      <c r="C5" s="114" t="s">
        <v>82</v>
      </c>
      <c r="D5" s="116" t="s">
        <v>5</v>
      </c>
      <c r="E5" s="116"/>
      <c r="F5" s="116"/>
      <c r="G5" s="114" t="s">
        <v>6</v>
      </c>
      <c r="H5" s="115"/>
    </row>
    <row r="6" spans="1:8" ht="31.5" x14ac:dyDescent="0.2">
      <c r="A6" s="113"/>
      <c r="B6" s="114"/>
      <c r="C6" s="114"/>
      <c r="D6" s="9" t="s">
        <v>7</v>
      </c>
      <c r="E6" s="10" t="s">
        <v>8</v>
      </c>
      <c r="F6" s="11" t="s">
        <v>9</v>
      </c>
      <c r="G6" s="114"/>
      <c r="H6" s="115"/>
    </row>
    <row r="7" spans="1:8" ht="15.75" x14ac:dyDescent="0.2">
      <c r="A7" s="12">
        <v>1</v>
      </c>
      <c r="B7" s="13">
        <v>2</v>
      </c>
      <c r="C7" s="13"/>
      <c r="D7" s="14">
        <v>3</v>
      </c>
      <c r="E7" s="14">
        <v>4</v>
      </c>
      <c r="F7" s="15">
        <v>5</v>
      </c>
      <c r="G7" s="15">
        <v>6</v>
      </c>
      <c r="H7" s="16" t="s">
        <v>10</v>
      </c>
    </row>
    <row r="8" spans="1:8" ht="15.75" x14ac:dyDescent="0.2">
      <c r="A8" s="17" t="s">
        <v>11</v>
      </c>
      <c r="B8" s="18"/>
      <c r="C8" s="18"/>
      <c r="D8" s="19"/>
      <c r="E8" s="20"/>
      <c r="F8" s="21"/>
      <c r="G8" s="21"/>
      <c r="H8" s="22"/>
    </row>
    <row r="9" spans="1:8" ht="15.75" x14ac:dyDescent="0.2">
      <c r="A9" s="23" t="s">
        <v>12</v>
      </c>
      <c r="B9" s="24">
        <f>B10+B24</f>
        <v>2538900</v>
      </c>
      <c r="C9" s="24"/>
      <c r="D9" s="24">
        <f>D10+D24</f>
        <v>0</v>
      </c>
      <c r="E9" s="24">
        <f>E10+E24</f>
        <v>0</v>
      </c>
      <c r="F9" s="24">
        <f>D9-E9</f>
        <v>0</v>
      </c>
      <c r="G9" s="24">
        <f>B9+F9</f>
        <v>2538900</v>
      </c>
      <c r="H9" s="22"/>
    </row>
    <row r="10" spans="1:8" ht="31.5" x14ac:dyDescent="0.2">
      <c r="A10" s="25" t="s">
        <v>13</v>
      </c>
      <c r="B10" s="26">
        <f>SUM(B11:B23)</f>
        <v>525900</v>
      </c>
      <c r="C10" s="26"/>
      <c r="D10" s="26">
        <f>SUM(D11:D23)</f>
        <v>0</v>
      </c>
      <c r="E10" s="26">
        <f>SUM(E11:E23)</f>
        <v>0</v>
      </c>
      <c r="F10" s="24">
        <f>D10-E10</f>
        <v>0</v>
      </c>
      <c r="G10" s="26">
        <v>2961</v>
      </c>
      <c r="H10" s="27"/>
    </row>
    <row r="11" spans="1:8" ht="15.75" x14ac:dyDescent="0.2">
      <c r="A11" s="25" t="s">
        <v>14</v>
      </c>
      <c r="B11" s="28"/>
      <c r="C11" s="28"/>
      <c r="D11" s="29"/>
      <c r="E11" s="30"/>
      <c r="F11" s="24">
        <f t="shared" ref="F11:F23" si="0">D11-E11</f>
        <v>0</v>
      </c>
      <c r="G11" s="29">
        <f>B11+F11</f>
        <v>0</v>
      </c>
      <c r="H11" s="22"/>
    </row>
    <row r="12" spans="1:8" ht="15.75" x14ac:dyDescent="0.2">
      <c r="A12" s="25" t="s">
        <v>15</v>
      </c>
      <c r="B12" s="28">
        <v>12000</v>
      </c>
      <c r="C12" s="28"/>
      <c r="D12" s="29"/>
      <c r="E12" s="30"/>
      <c r="F12" s="24">
        <f t="shared" si="0"/>
        <v>0</v>
      </c>
      <c r="G12" s="29">
        <f t="shared" ref="G12:G23" si="1">B12+F12</f>
        <v>12000</v>
      </c>
      <c r="H12" s="22"/>
    </row>
    <row r="13" spans="1:8" ht="15.75" x14ac:dyDescent="0.2">
      <c r="A13" s="25" t="s">
        <v>16</v>
      </c>
      <c r="B13" s="31"/>
      <c r="C13" s="31"/>
      <c r="D13" s="32"/>
      <c r="E13" s="32"/>
      <c r="F13" s="24">
        <f t="shared" si="0"/>
        <v>0</v>
      </c>
      <c r="G13" s="29">
        <f t="shared" si="1"/>
        <v>0</v>
      </c>
      <c r="H13" s="22"/>
    </row>
    <row r="14" spans="1:8" ht="15.75" x14ac:dyDescent="0.2">
      <c r="A14" s="25" t="s">
        <v>17</v>
      </c>
      <c r="B14" s="32"/>
      <c r="C14" s="32"/>
      <c r="D14" s="29"/>
      <c r="E14" s="32"/>
      <c r="F14" s="24">
        <f t="shared" si="0"/>
        <v>0</v>
      </c>
      <c r="G14" s="29">
        <f t="shared" si="1"/>
        <v>0</v>
      </c>
      <c r="H14" s="22"/>
    </row>
    <row r="15" spans="1:8" ht="15.75" x14ac:dyDescent="0.2">
      <c r="A15" s="25" t="s">
        <v>18</v>
      </c>
      <c r="B15" s="32"/>
      <c r="C15" s="32"/>
      <c r="D15" s="29"/>
      <c r="E15" s="32"/>
      <c r="F15" s="24">
        <f t="shared" si="0"/>
        <v>0</v>
      </c>
      <c r="G15" s="29">
        <f t="shared" si="1"/>
        <v>0</v>
      </c>
      <c r="H15" s="22"/>
    </row>
    <row r="16" spans="1:8" ht="15.75" x14ac:dyDescent="0.2">
      <c r="A16" s="25" t="s">
        <v>19</v>
      </c>
      <c r="B16" s="32">
        <v>6000</v>
      </c>
      <c r="C16" s="32"/>
      <c r="D16" s="29"/>
      <c r="E16" s="32"/>
      <c r="F16" s="24">
        <f t="shared" si="0"/>
        <v>0</v>
      </c>
      <c r="G16" s="29">
        <f t="shared" si="1"/>
        <v>6000</v>
      </c>
      <c r="H16" s="22"/>
    </row>
    <row r="17" spans="1:8" ht="15.75" x14ac:dyDescent="0.2">
      <c r="A17" s="25" t="s">
        <v>20</v>
      </c>
      <c r="B17" s="29">
        <v>99100</v>
      </c>
      <c r="C17" s="29"/>
      <c r="D17" s="29"/>
      <c r="E17" s="29"/>
      <c r="F17" s="24">
        <f t="shared" si="0"/>
        <v>0</v>
      </c>
      <c r="G17" s="29">
        <f t="shared" si="1"/>
        <v>99100</v>
      </c>
      <c r="H17" s="22"/>
    </row>
    <row r="18" spans="1:8" ht="15.75" x14ac:dyDescent="0.2">
      <c r="A18" s="25" t="s">
        <v>66</v>
      </c>
      <c r="B18" s="29">
        <v>9000</v>
      </c>
      <c r="C18" s="29"/>
      <c r="D18" s="29"/>
      <c r="E18" s="29"/>
      <c r="F18" s="24">
        <f t="shared" si="0"/>
        <v>0</v>
      </c>
      <c r="G18" s="29">
        <f t="shared" si="1"/>
        <v>9000</v>
      </c>
      <c r="H18" s="22"/>
    </row>
    <row r="19" spans="1:8" ht="15.75" x14ac:dyDescent="0.2">
      <c r="A19" s="25" t="s">
        <v>76</v>
      </c>
      <c r="B19" s="29"/>
      <c r="C19" s="29"/>
      <c r="D19" s="29"/>
      <c r="E19" s="29"/>
      <c r="F19" s="24">
        <f t="shared" si="0"/>
        <v>0</v>
      </c>
      <c r="G19" s="29">
        <f t="shared" si="1"/>
        <v>0</v>
      </c>
      <c r="H19" s="22"/>
    </row>
    <row r="20" spans="1:8" ht="15.75" x14ac:dyDescent="0.2">
      <c r="A20" s="25" t="s">
        <v>21</v>
      </c>
      <c r="B20" s="29">
        <v>279800</v>
      </c>
      <c r="C20" s="29"/>
      <c r="D20" s="29"/>
      <c r="E20" s="29"/>
      <c r="F20" s="24">
        <f t="shared" si="0"/>
        <v>0</v>
      </c>
      <c r="G20" s="29">
        <f t="shared" si="1"/>
        <v>279800</v>
      </c>
      <c r="H20" s="22"/>
    </row>
    <row r="21" spans="1:8" ht="31.5" x14ac:dyDescent="0.2">
      <c r="A21" s="25" t="s">
        <v>67</v>
      </c>
      <c r="B21" s="29">
        <v>110000</v>
      </c>
      <c r="C21" s="29"/>
      <c r="D21" s="29"/>
      <c r="E21" s="29"/>
      <c r="F21" s="24">
        <f t="shared" si="0"/>
        <v>0</v>
      </c>
      <c r="G21" s="29">
        <f t="shared" si="1"/>
        <v>110000</v>
      </c>
      <c r="H21" s="22"/>
    </row>
    <row r="22" spans="1:8" ht="15.75" x14ac:dyDescent="0.2">
      <c r="A22" s="25" t="s">
        <v>22</v>
      </c>
      <c r="B22" s="29">
        <v>10000</v>
      </c>
      <c r="C22" s="29"/>
      <c r="D22" s="29"/>
      <c r="E22" s="29"/>
      <c r="F22" s="24">
        <f t="shared" si="0"/>
        <v>0</v>
      </c>
      <c r="G22" s="29">
        <f t="shared" si="1"/>
        <v>10000</v>
      </c>
      <c r="H22" s="22"/>
    </row>
    <row r="23" spans="1:8" ht="15.75" x14ac:dyDescent="0.2">
      <c r="A23" s="25" t="s">
        <v>23</v>
      </c>
      <c r="B23" s="29"/>
      <c r="C23" s="29"/>
      <c r="D23" s="29"/>
      <c r="E23" s="29"/>
      <c r="F23" s="24">
        <f t="shared" si="0"/>
        <v>0</v>
      </c>
      <c r="G23" s="29">
        <f t="shared" si="1"/>
        <v>0</v>
      </c>
      <c r="H23" s="34"/>
    </row>
    <row r="24" spans="1:8" ht="15.75" x14ac:dyDescent="0.2">
      <c r="A24" s="25" t="s">
        <v>24</v>
      </c>
      <c r="B24" s="29">
        <f>B26+B31+B32</f>
        <v>2013000</v>
      </c>
      <c r="C24" s="35"/>
      <c r="D24" s="35"/>
      <c r="E24" s="35">
        <f>E25</f>
        <v>0</v>
      </c>
      <c r="F24" s="35"/>
      <c r="G24" s="29">
        <f>B24+F24</f>
        <v>2013000</v>
      </c>
      <c r="H24" s="36"/>
    </row>
    <row r="25" spans="1:8" ht="47.25" x14ac:dyDescent="0.2">
      <c r="A25" s="25" t="s">
        <v>25</v>
      </c>
      <c r="B25" s="29">
        <f>SUM(B26+B31+B29+B32)</f>
        <v>2013000</v>
      </c>
      <c r="C25" s="35"/>
      <c r="D25" s="29"/>
      <c r="E25" s="29"/>
      <c r="F25" s="35"/>
      <c r="G25" s="29">
        <f>B25+F25</f>
        <v>2013000</v>
      </c>
      <c r="H25" s="37"/>
    </row>
    <row r="26" spans="1:8" ht="15.75" x14ac:dyDescent="0.2">
      <c r="A26" s="25" t="s">
        <v>26</v>
      </c>
      <c r="B26" s="35">
        <v>1414000</v>
      </c>
      <c r="C26" s="35"/>
      <c r="D26" s="35">
        <f t="shared" ref="D26:E26" si="2">D27+D28</f>
        <v>0</v>
      </c>
      <c r="E26" s="35">
        <f t="shared" si="2"/>
        <v>0</v>
      </c>
      <c r="F26" s="29">
        <f>D26-E26</f>
        <v>0</v>
      </c>
      <c r="G26" s="29">
        <f t="shared" ref="G26:G58" si="3">B26+F26</f>
        <v>1414000</v>
      </c>
      <c r="H26" s="37"/>
    </row>
    <row r="27" spans="1:8" ht="31.5" x14ac:dyDescent="0.2">
      <c r="A27" s="33" t="s">
        <v>27</v>
      </c>
      <c r="B27" s="35">
        <v>1414000</v>
      </c>
      <c r="C27" s="38"/>
      <c r="D27" s="38"/>
      <c r="E27" s="38"/>
      <c r="F27" s="39">
        <f>D27-E27</f>
        <v>0</v>
      </c>
      <c r="G27" s="29">
        <f t="shared" si="3"/>
        <v>1414000</v>
      </c>
      <c r="H27" s="37"/>
    </row>
    <row r="28" spans="1:8" ht="31.5" x14ac:dyDescent="0.2">
      <c r="A28" s="33" t="s">
        <v>28</v>
      </c>
      <c r="B28" s="38"/>
      <c r="C28" s="38"/>
      <c r="D28" s="38"/>
      <c r="E28" s="38"/>
      <c r="F28" s="39"/>
      <c r="G28" s="29">
        <f t="shared" si="3"/>
        <v>0</v>
      </c>
      <c r="H28" s="37"/>
    </row>
    <row r="29" spans="1:8" ht="15.75" x14ac:dyDescent="0.2">
      <c r="A29" s="25" t="s">
        <v>29</v>
      </c>
      <c r="B29" s="35"/>
      <c r="C29" s="35"/>
      <c r="D29" s="35"/>
      <c r="E29" s="35"/>
      <c r="F29" s="29">
        <f>D29-E29</f>
        <v>0</v>
      </c>
      <c r="G29" s="29">
        <f t="shared" si="3"/>
        <v>0</v>
      </c>
      <c r="H29" s="108"/>
    </row>
    <row r="30" spans="1:8" ht="15.75" x14ac:dyDescent="0.2">
      <c r="A30" s="40" t="s">
        <v>30</v>
      </c>
      <c r="B30" s="41"/>
      <c r="C30" s="41"/>
      <c r="D30" s="41"/>
      <c r="E30" s="41"/>
      <c r="F30" s="42">
        <f>D30+E30</f>
        <v>0</v>
      </c>
      <c r="G30" s="29">
        <f t="shared" si="3"/>
        <v>0</v>
      </c>
      <c r="H30" s="108"/>
    </row>
    <row r="31" spans="1:8" ht="15.75" x14ac:dyDescent="0.2">
      <c r="A31" s="25" t="s">
        <v>31</v>
      </c>
      <c r="B31" s="35">
        <v>38700</v>
      </c>
      <c r="C31" s="35"/>
      <c r="D31" s="29"/>
      <c r="E31" s="35"/>
      <c r="F31" s="29"/>
      <c r="G31" s="29">
        <f t="shared" si="3"/>
        <v>38700</v>
      </c>
      <c r="H31" s="108"/>
    </row>
    <row r="32" spans="1:8" ht="15.75" x14ac:dyDescent="0.2">
      <c r="A32" s="25" t="s">
        <v>32</v>
      </c>
      <c r="B32" s="35">
        <v>560300</v>
      </c>
      <c r="C32" s="35"/>
      <c r="D32" s="29"/>
      <c r="E32" s="35"/>
      <c r="F32" s="29">
        <f t="shared" ref="F32" si="4">D32-E32</f>
        <v>0</v>
      </c>
      <c r="G32" s="29">
        <f t="shared" si="3"/>
        <v>560300</v>
      </c>
      <c r="H32" s="108"/>
    </row>
    <row r="33" spans="1:8" ht="15.75" x14ac:dyDescent="0.2">
      <c r="A33" s="43" t="s">
        <v>33</v>
      </c>
      <c r="B33" s="99">
        <f>B35+B36+B37+B38+B39+B40+B41+B42+B43+B44</f>
        <v>2538900</v>
      </c>
      <c r="C33" s="35">
        <f>C35+C36+C37+C38+C39+C40+C41+C42+C43</f>
        <v>0</v>
      </c>
      <c r="D33" s="35">
        <f>D35+D36+D37+D38+D39+D40+D41+D42+D43</f>
        <v>172335</v>
      </c>
      <c r="E33" s="35">
        <f>E35+E36+E37+E38+E39+E40+E41+E42+E43</f>
        <v>0</v>
      </c>
      <c r="F33" s="35">
        <f>F35+F36+F37+F38+F39+F40+F41+F42+F43</f>
        <v>172335</v>
      </c>
      <c r="G33" s="35">
        <f>G35+G36+G37+G38+G39+G40+G41+G42+G43+G44</f>
        <v>2711235</v>
      </c>
      <c r="H33" s="46"/>
    </row>
    <row r="34" spans="1:8" ht="16.5" thickBot="1" x14ac:dyDescent="0.3">
      <c r="A34" s="96" t="s">
        <v>68</v>
      </c>
      <c r="B34" s="45">
        <f>B35+B36+B37</f>
        <v>1874500</v>
      </c>
      <c r="C34" s="45">
        <f t="shared" ref="C34:E34" si="5">C35+C36+C37</f>
        <v>0</v>
      </c>
      <c r="D34" s="45"/>
      <c r="E34" s="45">
        <f t="shared" si="5"/>
        <v>0</v>
      </c>
      <c r="F34" s="29">
        <f t="shared" ref="F34:F38" si="6">D34-E34</f>
        <v>0</v>
      </c>
      <c r="G34" s="29">
        <f t="shared" si="3"/>
        <v>1874500</v>
      </c>
      <c r="H34" s="47"/>
    </row>
    <row r="35" spans="1:8" ht="16.5" thickBot="1" x14ac:dyDescent="0.25">
      <c r="A35" s="94" t="s">
        <v>69</v>
      </c>
      <c r="B35" s="45">
        <v>646800</v>
      </c>
      <c r="C35" s="45"/>
      <c r="D35" s="45"/>
      <c r="E35" s="45"/>
      <c r="F35" s="29">
        <f t="shared" si="6"/>
        <v>0</v>
      </c>
      <c r="G35" s="29">
        <f t="shared" si="3"/>
        <v>646800</v>
      </c>
      <c r="H35" s="47"/>
    </row>
    <row r="36" spans="1:8" ht="32.25" thickBot="1" x14ac:dyDescent="0.25">
      <c r="A36" s="95" t="s">
        <v>70</v>
      </c>
      <c r="B36" s="29">
        <v>1224700</v>
      </c>
      <c r="C36" s="29"/>
      <c r="D36" s="92">
        <v>32835</v>
      </c>
      <c r="E36" s="29"/>
      <c r="F36" s="29">
        <f t="shared" si="6"/>
        <v>32835</v>
      </c>
      <c r="G36" s="29">
        <f t="shared" si="3"/>
        <v>1257535</v>
      </c>
      <c r="H36" s="37" t="s">
        <v>87</v>
      </c>
    </row>
    <row r="37" spans="1:8" ht="32.25" thickBot="1" x14ac:dyDescent="0.25">
      <c r="A37" s="94" t="s">
        <v>71</v>
      </c>
      <c r="B37" s="39">
        <v>3000</v>
      </c>
      <c r="C37" s="39"/>
      <c r="D37" s="93"/>
      <c r="E37" s="39"/>
      <c r="F37" s="29">
        <f t="shared" si="6"/>
        <v>0</v>
      </c>
      <c r="G37" s="29">
        <f t="shared" si="3"/>
        <v>3000</v>
      </c>
      <c r="H37" s="101"/>
    </row>
    <row r="38" spans="1:8" ht="16.5" thickBot="1" x14ac:dyDescent="0.25">
      <c r="A38" s="94" t="s">
        <v>90</v>
      </c>
      <c r="B38" s="39">
        <v>38700</v>
      </c>
      <c r="C38" s="39"/>
      <c r="D38" s="93"/>
      <c r="E38" s="39"/>
      <c r="F38" s="29">
        <f t="shared" si="6"/>
        <v>0</v>
      </c>
      <c r="G38" s="29">
        <f t="shared" si="3"/>
        <v>38700</v>
      </c>
      <c r="H38" s="100"/>
    </row>
    <row r="39" spans="1:8" ht="32.25" thickBot="1" x14ac:dyDescent="0.25">
      <c r="A39" s="94" t="s">
        <v>72</v>
      </c>
      <c r="B39" s="29"/>
      <c r="C39" s="29"/>
      <c r="D39" s="92"/>
      <c r="E39" s="29"/>
      <c r="F39" s="29">
        <f t="shared" ref="F39:F42" si="7">D39-E39</f>
        <v>0</v>
      </c>
      <c r="G39" s="29">
        <f t="shared" si="3"/>
        <v>0</v>
      </c>
      <c r="H39" s="22"/>
    </row>
    <row r="40" spans="1:8" ht="16.5" thickBot="1" x14ac:dyDescent="0.25">
      <c r="A40" s="94" t="s">
        <v>73</v>
      </c>
      <c r="B40" s="29">
        <v>60300</v>
      </c>
      <c r="C40" s="29"/>
      <c r="D40" s="92"/>
      <c r="E40" s="29"/>
      <c r="F40" s="29">
        <f t="shared" si="7"/>
        <v>0</v>
      </c>
      <c r="G40" s="29">
        <f t="shared" si="3"/>
        <v>60300</v>
      </c>
      <c r="H40" s="22"/>
    </row>
    <row r="41" spans="1:8" ht="32.25" thickBot="1" x14ac:dyDescent="0.25">
      <c r="A41" s="94" t="s">
        <v>74</v>
      </c>
      <c r="B41" s="29"/>
      <c r="C41" s="29"/>
      <c r="D41" s="92">
        <v>114000</v>
      </c>
      <c r="E41" s="29"/>
      <c r="F41" s="29">
        <f t="shared" si="7"/>
        <v>114000</v>
      </c>
      <c r="G41" s="29">
        <f t="shared" si="3"/>
        <v>114000</v>
      </c>
      <c r="H41" s="22" t="s">
        <v>86</v>
      </c>
    </row>
    <row r="42" spans="1:8" ht="24.75" thickBot="1" x14ac:dyDescent="0.25">
      <c r="A42" s="94" t="s">
        <v>89</v>
      </c>
      <c r="B42" s="45">
        <v>529200</v>
      </c>
      <c r="C42" s="45"/>
      <c r="D42" s="45">
        <v>3800</v>
      </c>
      <c r="E42" s="45"/>
      <c r="F42" s="29">
        <f t="shared" si="7"/>
        <v>3800</v>
      </c>
      <c r="G42" s="29">
        <f t="shared" si="3"/>
        <v>533000</v>
      </c>
      <c r="H42" s="22" t="s">
        <v>88</v>
      </c>
    </row>
    <row r="43" spans="1:8" ht="60.75" thickBot="1" x14ac:dyDescent="0.25">
      <c r="A43" s="94" t="s">
        <v>75</v>
      </c>
      <c r="B43" s="39">
        <v>26200</v>
      </c>
      <c r="C43" s="39"/>
      <c r="D43" s="39">
        <v>21700</v>
      </c>
      <c r="E43" s="39"/>
      <c r="F43" s="29">
        <f>D43-E43</f>
        <v>21700</v>
      </c>
      <c r="G43" s="29">
        <f>B43+F43</f>
        <v>47900</v>
      </c>
      <c r="H43" s="22" t="s">
        <v>83</v>
      </c>
    </row>
    <row r="44" spans="1:8" ht="31.5" x14ac:dyDescent="0.2">
      <c r="A44" s="97" t="s">
        <v>78</v>
      </c>
      <c r="B44" s="39">
        <v>10000</v>
      </c>
      <c r="C44" s="39"/>
      <c r="D44" s="39"/>
      <c r="E44" s="39"/>
      <c r="F44" s="29">
        <f>D44-E44</f>
        <v>0</v>
      </c>
      <c r="G44" s="29">
        <f>B44+F44</f>
        <v>10000</v>
      </c>
      <c r="H44" s="22"/>
    </row>
    <row r="45" spans="1:8" ht="15.75" x14ac:dyDescent="0.2">
      <c r="A45" s="23" t="s">
        <v>34</v>
      </c>
      <c r="B45" s="44">
        <f t="shared" ref="B45:G45" si="8">B33</f>
        <v>2538900</v>
      </c>
      <c r="C45" s="44">
        <f t="shared" si="8"/>
        <v>0</v>
      </c>
      <c r="D45" s="44">
        <f t="shared" si="8"/>
        <v>172335</v>
      </c>
      <c r="E45" s="44">
        <f t="shared" si="8"/>
        <v>0</v>
      </c>
      <c r="F45" s="44">
        <f t="shared" si="8"/>
        <v>172335</v>
      </c>
      <c r="G45" s="44">
        <f t="shared" si="8"/>
        <v>2711235</v>
      </c>
      <c r="H45" s="27"/>
    </row>
    <row r="46" spans="1:8" ht="31.5" x14ac:dyDescent="0.25">
      <c r="A46" s="49" t="s">
        <v>35</v>
      </c>
      <c r="B46" s="50">
        <f>B45-B24</f>
        <v>525900</v>
      </c>
      <c r="C46" s="50"/>
      <c r="D46" s="50"/>
      <c r="E46" s="44"/>
      <c r="F46" s="29"/>
      <c r="G46" s="50">
        <f>G45-G24</f>
        <v>698235</v>
      </c>
      <c r="H46" s="22"/>
    </row>
    <row r="47" spans="1:8" ht="15.75" x14ac:dyDescent="0.2">
      <c r="A47" s="23" t="s">
        <v>36</v>
      </c>
      <c r="B47" s="44">
        <v>0</v>
      </c>
      <c r="C47" s="44"/>
      <c r="D47" s="44"/>
      <c r="E47" s="44"/>
      <c r="F47" s="29"/>
      <c r="G47" s="44">
        <f t="shared" si="3"/>
        <v>0</v>
      </c>
      <c r="H47" s="22"/>
    </row>
    <row r="48" spans="1:8" ht="31.5" x14ac:dyDescent="0.2">
      <c r="A48" s="33" t="s">
        <v>37</v>
      </c>
      <c r="B48" s="51"/>
      <c r="C48" s="51"/>
      <c r="D48" s="39"/>
      <c r="E48" s="39"/>
      <c r="F48" s="39"/>
      <c r="G48" s="29">
        <f t="shared" si="3"/>
        <v>0</v>
      </c>
      <c r="H48" s="47"/>
    </row>
    <row r="49" spans="1:8" ht="63" x14ac:dyDescent="0.2">
      <c r="A49" s="33" t="s">
        <v>38</v>
      </c>
      <c r="B49" s="51"/>
      <c r="C49" s="51"/>
      <c r="D49" s="51"/>
      <c r="E49" s="39"/>
      <c r="F49" s="39"/>
      <c r="G49" s="29">
        <f t="shared" si="3"/>
        <v>0</v>
      </c>
      <c r="H49" s="47"/>
    </row>
    <row r="50" spans="1:8" ht="25.5" x14ac:dyDescent="0.2">
      <c r="A50" s="52" t="s">
        <v>39</v>
      </c>
      <c r="B50" s="44">
        <f>B51+B52+B55+B58+B59+B60+B61</f>
        <v>0</v>
      </c>
      <c r="C50" s="44"/>
      <c r="D50" s="44">
        <f>D51+D52+D55+D58+D59+D60+D61</f>
        <v>0</v>
      </c>
      <c r="E50" s="44">
        <f>E51+E52+E55+E58+E59+E60+E61</f>
        <v>0</v>
      </c>
      <c r="F50" s="44">
        <f>F51+F52+F55+F58+F59+F60+F61</f>
        <v>0</v>
      </c>
      <c r="G50" s="44">
        <f>G51+G52+G55+G58+G59+G60+G61</f>
        <v>0</v>
      </c>
      <c r="H50" s="27"/>
    </row>
    <row r="51" spans="1:8" ht="15.75" x14ac:dyDescent="0.2">
      <c r="A51" s="23" t="s">
        <v>40</v>
      </c>
      <c r="B51" s="44"/>
      <c r="C51" s="44"/>
      <c r="D51" s="44"/>
      <c r="E51" s="44"/>
      <c r="F51" s="44">
        <f t="shared" ref="F51" si="9">D51-E51</f>
        <v>0</v>
      </c>
      <c r="G51" s="29">
        <f t="shared" si="3"/>
        <v>0</v>
      </c>
      <c r="H51" s="37"/>
    </row>
    <row r="52" spans="1:8" ht="31.5" x14ac:dyDescent="0.2">
      <c r="A52" s="25" t="s">
        <v>41</v>
      </c>
      <c r="B52" s="29">
        <f>B53+B54</f>
        <v>0</v>
      </c>
      <c r="C52" s="29"/>
      <c r="D52" s="29">
        <f t="shared" ref="D52:F52" si="10">D53+D54</f>
        <v>0</v>
      </c>
      <c r="E52" s="29">
        <f t="shared" si="10"/>
        <v>0</v>
      </c>
      <c r="F52" s="29">
        <f t="shared" si="10"/>
        <v>0</v>
      </c>
      <c r="G52" s="29">
        <f t="shared" si="3"/>
        <v>0</v>
      </c>
      <c r="H52" s="36"/>
    </row>
    <row r="53" spans="1:8" ht="15.75" x14ac:dyDescent="0.2">
      <c r="A53" s="53" t="s">
        <v>42</v>
      </c>
      <c r="B53" s="29"/>
      <c r="C53" s="29"/>
      <c r="D53" s="29"/>
      <c r="E53" s="29"/>
      <c r="F53" s="29">
        <f t="shared" ref="F53:F54" si="11">D53-E53</f>
        <v>0</v>
      </c>
      <c r="G53" s="29">
        <f t="shared" si="3"/>
        <v>0</v>
      </c>
      <c r="H53" s="37"/>
    </row>
    <row r="54" spans="1:8" ht="15.75" x14ac:dyDescent="0.2">
      <c r="A54" s="53" t="s">
        <v>43</v>
      </c>
      <c r="B54" s="29"/>
      <c r="C54" s="29"/>
      <c r="D54" s="29"/>
      <c r="E54" s="29"/>
      <c r="F54" s="29">
        <f t="shared" si="11"/>
        <v>0</v>
      </c>
      <c r="G54" s="29">
        <f t="shared" si="3"/>
        <v>0</v>
      </c>
      <c r="H54" s="37"/>
    </row>
    <row r="55" spans="1:8" ht="31.5" x14ac:dyDescent="0.2">
      <c r="A55" s="53" t="s">
        <v>44</v>
      </c>
      <c r="B55" s="29"/>
      <c r="C55" s="29"/>
      <c r="D55" s="29">
        <f t="shared" ref="D55:E55" si="12">D56+D57</f>
        <v>0</v>
      </c>
      <c r="E55" s="29">
        <f t="shared" si="12"/>
        <v>0</v>
      </c>
      <c r="F55" s="29">
        <f>F56+F57</f>
        <v>0</v>
      </c>
      <c r="G55" s="29">
        <f t="shared" si="3"/>
        <v>0</v>
      </c>
      <c r="H55" s="36"/>
    </row>
    <row r="56" spans="1:8" ht="31.5" x14ac:dyDescent="0.2">
      <c r="A56" s="53" t="s">
        <v>45</v>
      </c>
      <c r="B56" s="29"/>
      <c r="C56" s="29"/>
      <c r="D56" s="29"/>
      <c r="E56" s="29"/>
      <c r="F56" s="29">
        <f t="shared" ref="F56:F61" si="13">D56-E56</f>
        <v>0</v>
      </c>
      <c r="G56" s="29">
        <f t="shared" si="3"/>
        <v>0</v>
      </c>
      <c r="H56" s="37"/>
    </row>
    <row r="57" spans="1:8" ht="31.5" x14ac:dyDescent="0.2">
      <c r="A57" s="53" t="s">
        <v>46</v>
      </c>
      <c r="B57" s="29"/>
      <c r="C57" s="29"/>
      <c r="D57" s="29"/>
      <c r="E57" s="29"/>
      <c r="F57" s="29">
        <f t="shared" si="13"/>
        <v>0</v>
      </c>
      <c r="G57" s="29">
        <f t="shared" si="3"/>
        <v>0</v>
      </c>
      <c r="H57" s="54"/>
    </row>
    <row r="58" spans="1:8" ht="15.75" x14ac:dyDescent="0.2">
      <c r="A58" s="53" t="s">
        <v>47</v>
      </c>
      <c r="B58" s="29"/>
      <c r="C58" s="29"/>
      <c r="D58" s="29"/>
      <c r="E58" s="29"/>
      <c r="F58" s="29">
        <f t="shared" si="13"/>
        <v>0</v>
      </c>
      <c r="G58" s="29">
        <f t="shared" si="3"/>
        <v>0</v>
      </c>
      <c r="H58" s="22"/>
    </row>
    <row r="59" spans="1:8" ht="15.75" x14ac:dyDescent="0.2">
      <c r="A59" s="53" t="s">
        <v>48</v>
      </c>
      <c r="B59" s="29"/>
      <c r="C59" s="29"/>
      <c r="D59" s="29"/>
      <c r="E59" s="29"/>
      <c r="F59" s="29">
        <f t="shared" si="13"/>
        <v>0</v>
      </c>
      <c r="G59" s="29">
        <f t="shared" ref="G59:G61" si="14">B59+F59</f>
        <v>0</v>
      </c>
      <c r="H59" s="22"/>
    </row>
    <row r="60" spans="1:8" ht="31.5" x14ac:dyDescent="0.2">
      <c r="A60" s="53" t="s">
        <v>49</v>
      </c>
      <c r="B60" s="29"/>
      <c r="C60" s="29"/>
      <c r="D60" s="29"/>
      <c r="E60" s="29"/>
      <c r="F60" s="29">
        <f t="shared" si="13"/>
        <v>0</v>
      </c>
      <c r="G60" s="29">
        <f t="shared" si="14"/>
        <v>0</v>
      </c>
      <c r="H60" s="22"/>
    </row>
    <row r="61" spans="1:8" ht="15.75" x14ac:dyDescent="0.2">
      <c r="A61" s="53" t="s">
        <v>50</v>
      </c>
      <c r="B61" s="29"/>
      <c r="C61" s="29"/>
      <c r="D61" s="29"/>
      <c r="E61" s="29"/>
      <c r="F61" s="29">
        <f t="shared" si="13"/>
        <v>0</v>
      </c>
      <c r="G61" s="29">
        <f t="shared" si="14"/>
        <v>0</v>
      </c>
      <c r="H61" s="22"/>
    </row>
    <row r="62" spans="1:8" ht="31.5" x14ac:dyDescent="0.2">
      <c r="A62" s="53" t="s">
        <v>51</v>
      </c>
      <c r="B62" s="29">
        <v>324754.09999999998</v>
      </c>
      <c r="C62" s="29"/>
      <c r="D62" s="29">
        <v>172335</v>
      </c>
      <c r="E62" s="29">
        <v>0</v>
      </c>
      <c r="F62" s="29"/>
      <c r="G62" s="29">
        <f>AVERAGE(B62-D62)</f>
        <v>152419.09999999998</v>
      </c>
      <c r="H62" s="22"/>
    </row>
    <row r="63" spans="1:8" ht="15.75" x14ac:dyDescent="0.2">
      <c r="A63" s="53" t="s">
        <v>52</v>
      </c>
      <c r="B63" s="91"/>
      <c r="C63" s="29"/>
      <c r="D63" s="29"/>
      <c r="E63" s="29">
        <v>0</v>
      </c>
      <c r="F63" s="29"/>
      <c r="G63" s="29">
        <f t="shared" ref="G63:G64" si="15">AVERAGE(B63-D63)</f>
        <v>0</v>
      </c>
      <c r="H63" s="22"/>
    </row>
    <row r="64" spans="1:8" ht="15.75" x14ac:dyDescent="0.2">
      <c r="A64" s="53" t="s">
        <v>53</v>
      </c>
      <c r="B64" s="29">
        <v>324754</v>
      </c>
      <c r="C64" s="29"/>
      <c r="D64" s="29">
        <v>172335</v>
      </c>
      <c r="E64" s="29">
        <v>0</v>
      </c>
      <c r="F64" s="29"/>
      <c r="G64" s="29">
        <f t="shared" si="15"/>
        <v>152419</v>
      </c>
      <c r="H64" s="22"/>
    </row>
    <row r="65" spans="1:8" ht="15.75" x14ac:dyDescent="0.2">
      <c r="A65" s="55" t="s">
        <v>54</v>
      </c>
      <c r="B65" s="29"/>
      <c r="C65" s="29"/>
      <c r="D65" s="29"/>
      <c r="E65" s="29"/>
      <c r="F65" s="29"/>
      <c r="G65" s="29"/>
      <c r="H65" s="22"/>
    </row>
    <row r="66" spans="1:8" ht="31.5" x14ac:dyDescent="0.2">
      <c r="A66" s="53" t="s">
        <v>55</v>
      </c>
      <c r="B66" s="29"/>
      <c r="C66" s="29"/>
      <c r="D66" s="29"/>
      <c r="E66" s="29"/>
      <c r="F66" s="29">
        <f>D66-E66</f>
        <v>0</v>
      </c>
      <c r="G66" s="29">
        <f>B66+F66</f>
        <v>0</v>
      </c>
      <c r="H66" s="22"/>
    </row>
    <row r="67" spans="1:8" ht="15.75" x14ac:dyDescent="0.2">
      <c r="A67" s="56" t="s">
        <v>56</v>
      </c>
      <c r="B67" s="39"/>
      <c r="C67" s="39"/>
      <c r="D67" s="39"/>
      <c r="E67" s="39"/>
      <c r="F67" s="29">
        <f t="shared" ref="F67:F69" si="16">D67-E67</f>
        <v>0</v>
      </c>
      <c r="G67" s="29">
        <f t="shared" ref="G67:G69" si="17">B67+F67</f>
        <v>0</v>
      </c>
      <c r="H67" s="47"/>
    </row>
    <row r="68" spans="1:8" ht="15.75" x14ac:dyDescent="0.2">
      <c r="A68" s="56" t="s">
        <v>57</v>
      </c>
      <c r="B68" s="29"/>
      <c r="C68" s="29"/>
      <c r="D68" s="39"/>
      <c r="E68" s="29"/>
      <c r="F68" s="29">
        <f t="shared" si="16"/>
        <v>0</v>
      </c>
      <c r="G68" s="29">
        <f t="shared" si="17"/>
        <v>0</v>
      </c>
      <c r="H68" s="22"/>
    </row>
    <row r="69" spans="1:8" ht="31.5" x14ac:dyDescent="0.2">
      <c r="A69" s="56" t="s">
        <v>58</v>
      </c>
      <c r="B69" s="39"/>
      <c r="C69" s="39"/>
      <c r="D69" s="39"/>
      <c r="E69" s="39"/>
      <c r="F69" s="29">
        <f t="shared" si="16"/>
        <v>0</v>
      </c>
      <c r="G69" s="29">
        <f t="shared" si="17"/>
        <v>0</v>
      </c>
      <c r="H69" s="47"/>
    </row>
    <row r="70" spans="1:8" ht="15.75" x14ac:dyDescent="0.2">
      <c r="A70" s="57"/>
      <c r="B70" s="58"/>
      <c r="C70" s="58"/>
      <c r="D70" s="59"/>
      <c r="E70" s="60"/>
      <c r="F70" s="60"/>
      <c r="G70" s="60"/>
      <c r="H70" s="61"/>
    </row>
    <row r="71" spans="1:8" ht="15.75" x14ac:dyDescent="0.2">
      <c r="A71" s="109" t="s">
        <v>85</v>
      </c>
      <c r="B71" s="109"/>
      <c r="C71" s="109"/>
      <c r="D71" s="109"/>
      <c r="E71" s="109"/>
      <c r="F71" s="109"/>
      <c r="G71" s="109"/>
      <c r="H71" s="109"/>
    </row>
  </sheetData>
  <mergeCells count="10">
    <mergeCell ref="H29:H32"/>
    <mergeCell ref="A71:H71"/>
    <mergeCell ref="A2:H2"/>
    <mergeCell ref="A4:A6"/>
    <mergeCell ref="B4:G4"/>
    <mergeCell ref="H4:H6"/>
    <mergeCell ref="B5:B6"/>
    <mergeCell ref="C5:C6"/>
    <mergeCell ref="D5:F5"/>
    <mergeCell ref="G5:G6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opLeftCell="A19" workbookViewId="0">
      <selection activeCell="G11" sqref="G11"/>
    </sheetView>
  </sheetViews>
  <sheetFormatPr defaultRowHeight="12.75" x14ac:dyDescent="0.2"/>
  <cols>
    <col min="1" max="1" width="24.85546875" customWidth="1"/>
    <col min="2" max="2" width="19.28515625" customWidth="1"/>
    <col min="3" max="3" width="16.140625" customWidth="1"/>
    <col min="4" max="4" width="14" customWidth="1"/>
    <col min="5" max="5" width="19.28515625" customWidth="1"/>
    <col min="6" max="6" width="13.140625" customWidth="1"/>
    <col min="7" max="7" width="15" customWidth="1"/>
    <col min="8" max="8" width="50" customWidth="1"/>
  </cols>
  <sheetData>
    <row r="1" spans="1:8" ht="15.75" x14ac:dyDescent="0.25">
      <c r="A1" s="62"/>
      <c r="B1" s="63"/>
      <c r="C1" s="63"/>
      <c r="D1" s="64"/>
      <c r="E1" s="64"/>
      <c r="F1" s="64"/>
      <c r="G1" s="64"/>
      <c r="H1" s="65" t="s">
        <v>65</v>
      </c>
    </row>
    <row r="2" spans="1:8" ht="20.25" x14ac:dyDescent="0.2">
      <c r="A2" s="117" t="s">
        <v>59</v>
      </c>
      <c r="B2" s="117"/>
      <c r="C2" s="117"/>
      <c r="D2" s="117"/>
      <c r="E2" s="117"/>
      <c r="F2" s="117"/>
      <c r="G2" s="117"/>
      <c r="H2" s="117"/>
    </row>
    <row r="3" spans="1:8" ht="15.75" x14ac:dyDescent="0.25">
      <c r="A3" s="66"/>
      <c r="B3" s="67"/>
      <c r="C3" s="67"/>
      <c r="D3" s="68"/>
      <c r="E3" s="67"/>
      <c r="F3" s="67"/>
      <c r="G3" s="67"/>
      <c r="H3" s="69" t="s">
        <v>81</v>
      </c>
    </row>
    <row r="4" spans="1:8" ht="15.75" x14ac:dyDescent="0.2">
      <c r="A4" s="118" t="s">
        <v>2</v>
      </c>
      <c r="B4" s="121" t="s">
        <v>3</v>
      </c>
      <c r="C4" s="121"/>
      <c r="D4" s="121"/>
      <c r="E4" s="121"/>
      <c r="F4" s="121"/>
      <c r="G4" s="121"/>
      <c r="H4" s="122" t="s">
        <v>4</v>
      </c>
    </row>
    <row r="5" spans="1:8" ht="15.75" x14ac:dyDescent="0.2">
      <c r="A5" s="119"/>
      <c r="B5" s="121" t="s">
        <v>77</v>
      </c>
      <c r="C5" s="70"/>
      <c r="D5" s="123" t="s">
        <v>5</v>
      </c>
      <c r="E5" s="123"/>
      <c r="F5" s="123"/>
      <c r="G5" s="121" t="s">
        <v>6</v>
      </c>
      <c r="H5" s="122"/>
    </row>
    <row r="6" spans="1:8" ht="94.5" x14ac:dyDescent="0.2">
      <c r="A6" s="120"/>
      <c r="B6" s="121"/>
      <c r="C6" s="71" t="s">
        <v>60</v>
      </c>
      <c r="D6" s="72" t="s">
        <v>7</v>
      </c>
      <c r="E6" s="73" t="s">
        <v>8</v>
      </c>
      <c r="F6" s="70" t="s">
        <v>9</v>
      </c>
      <c r="G6" s="121"/>
      <c r="H6" s="122"/>
    </row>
    <row r="7" spans="1:8" ht="15.75" x14ac:dyDescent="0.2">
      <c r="A7" s="74">
        <v>1</v>
      </c>
      <c r="B7" s="75">
        <v>2</v>
      </c>
      <c r="C7" s="75">
        <v>3</v>
      </c>
      <c r="D7" s="76">
        <v>4</v>
      </c>
      <c r="E7" s="76">
        <v>5</v>
      </c>
      <c r="F7" s="77">
        <v>6</v>
      </c>
      <c r="G7" s="77">
        <v>7</v>
      </c>
      <c r="H7" s="78" t="s">
        <v>61</v>
      </c>
    </row>
    <row r="8" spans="1:8" ht="31.5" x14ac:dyDescent="0.2">
      <c r="A8" s="49" t="s">
        <v>79</v>
      </c>
      <c r="B8" s="105">
        <v>324754</v>
      </c>
      <c r="C8" s="79"/>
      <c r="D8" s="80" t="s">
        <v>62</v>
      </c>
      <c r="E8" s="80" t="s">
        <v>62</v>
      </c>
      <c r="F8" s="80" t="s">
        <v>62</v>
      </c>
      <c r="G8" s="80" t="s">
        <v>91</v>
      </c>
      <c r="H8" s="81"/>
    </row>
    <row r="9" spans="1:8" ht="15.75" x14ac:dyDescent="0.2">
      <c r="A9" s="49"/>
      <c r="B9" s="79"/>
      <c r="C9" s="79"/>
      <c r="D9" s="80"/>
      <c r="E9" s="80"/>
      <c r="F9" s="80"/>
      <c r="G9" s="80"/>
      <c r="H9" s="81"/>
    </row>
    <row r="10" spans="1:8" ht="79.5" thickBot="1" x14ac:dyDescent="0.25">
      <c r="A10" s="49" t="s">
        <v>63</v>
      </c>
      <c r="B10" s="82">
        <f>B11+B12+B13+B14</f>
        <v>172335</v>
      </c>
      <c r="C10" s="82"/>
      <c r="D10" s="82"/>
      <c r="E10" s="82">
        <f>E11+E12+E13+E14</f>
        <v>172335</v>
      </c>
      <c r="F10" s="82">
        <f>D10-E10</f>
        <v>-172335</v>
      </c>
      <c r="G10" s="82"/>
      <c r="H10" s="83"/>
    </row>
    <row r="11" spans="1:8" ht="63.75" thickBot="1" x14ac:dyDescent="0.25">
      <c r="A11" s="95" t="s">
        <v>70</v>
      </c>
      <c r="B11" s="103">
        <v>32835</v>
      </c>
      <c r="C11" s="82"/>
      <c r="D11" s="102"/>
      <c r="E11" s="103">
        <v>32835</v>
      </c>
      <c r="F11" s="82"/>
      <c r="G11" s="102"/>
      <c r="H11" s="106" t="s">
        <v>87</v>
      </c>
    </row>
    <row r="12" spans="1:8" ht="48" thickBot="1" x14ac:dyDescent="0.25">
      <c r="A12" s="94" t="s">
        <v>89</v>
      </c>
      <c r="B12" s="103">
        <v>3800</v>
      </c>
      <c r="C12" s="82"/>
      <c r="D12" s="102"/>
      <c r="E12" s="103">
        <v>3800</v>
      </c>
      <c r="F12" s="82"/>
      <c r="G12" s="102"/>
      <c r="H12" s="107" t="s">
        <v>88</v>
      </c>
    </row>
    <row r="13" spans="1:8" ht="48" thickBot="1" x14ac:dyDescent="0.3">
      <c r="A13" s="94" t="s">
        <v>74</v>
      </c>
      <c r="B13" s="103">
        <v>114000</v>
      </c>
      <c r="C13" s="84"/>
      <c r="D13" s="85"/>
      <c r="E13" s="103">
        <v>114000</v>
      </c>
      <c r="F13" s="86"/>
      <c r="G13" s="85"/>
      <c r="H13" s="107" t="s">
        <v>86</v>
      </c>
    </row>
    <row r="14" spans="1:8" ht="48" thickBot="1" x14ac:dyDescent="0.3">
      <c r="A14" s="94" t="s">
        <v>75</v>
      </c>
      <c r="B14" s="103">
        <v>21700</v>
      </c>
      <c r="C14" s="84"/>
      <c r="D14" s="85"/>
      <c r="E14" s="103">
        <v>21700</v>
      </c>
      <c r="F14" s="86"/>
      <c r="G14" s="85"/>
      <c r="H14" s="104" t="s">
        <v>80</v>
      </c>
    </row>
    <row r="15" spans="1:8" ht="15.75" x14ac:dyDescent="0.2">
      <c r="A15" s="48" t="s">
        <v>64</v>
      </c>
      <c r="B15" s="80"/>
      <c r="C15" s="80"/>
      <c r="D15" s="80"/>
      <c r="E15" s="80"/>
      <c r="F15" s="80"/>
      <c r="G15" s="80"/>
      <c r="H15" s="98"/>
    </row>
    <row r="16" spans="1:8" ht="15.75" x14ac:dyDescent="0.2">
      <c r="A16" s="124"/>
      <c r="B16" s="124"/>
      <c r="C16" s="124"/>
      <c r="D16" s="124"/>
      <c r="E16" s="124"/>
      <c r="F16" s="124"/>
      <c r="G16" s="124"/>
      <c r="H16" s="124"/>
    </row>
    <row r="17" spans="1:8" ht="15.75" x14ac:dyDescent="0.2">
      <c r="A17" s="88"/>
      <c r="B17" s="89"/>
      <c r="C17" s="89"/>
      <c r="D17" s="87"/>
      <c r="E17" s="89"/>
      <c r="F17" s="89"/>
      <c r="G17" s="89"/>
      <c r="H17" s="90"/>
    </row>
    <row r="18" spans="1:8" ht="15.75" x14ac:dyDescent="0.2">
      <c r="A18" s="109" t="s">
        <v>84</v>
      </c>
      <c r="B18" s="109"/>
      <c r="C18" s="109"/>
      <c r="D18" s="109"/>
      <c r="E18" s="109"/>
      <c r="F18" s="109"/>
      <c r="G18" s="109"/>
      <c r="H18" s="109"/>
    </row>
  </sheetData>
  <mergeCells count="9">
    <mergeCell ref="A18:H18"/>
    <mergeCell ref="A2:H2"/>
    <mergeCell ref="A4:A6"/>
    <mergeCell ref="B4:G4"/>
    <mergeCell ref="H4:H6"/>
    <mergeCell ref="B5:B6"/>
    <mergeCell ref="D5:F5"/>
    <mergeCell ref="G5:G6"/>
    <mergeCell ref="A16:H16"/>
  </mergeCells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1.1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suhih</dc:creator>
  <cp:lastModifiedBy>meryasSP</cp:lastModifiedBy>
  <cp:lastPrinted>2021-04-27T09:26:22Z</cp:lastPrinted>
  <dcterms:created xsi:type="dcterms:W3CDTF">2014-09-26T08:21:45Z</dcterms:created>
  <dcterms:modified xsi:type="dcterms:W3CDTF">2021-04-27T09:26:51Z</dcterms:modified>
</cp:coreProperties>
</file>